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d9b7bd1a69983e4/Documentos/"/>
    </mc:Choice>
  </mc:AlternateContent>
  <xr:revisionPtr revIDLastSave="197" documentId="8_{FD094D7A-457D-4841-90A5-C30A600B8E26}" xr6:coauthVersionLast="43" xr6:coauthVersionMax="43" xr10:uidLastSave="{E53AB63C-C4A5-4DD0-8313-0AA6B7AD7723}"/>
  <workbookProtection workbookAlgorithmName="SHA-512" workbookHashValue="lrLmfuADoBMpSmLsDQfuYTj4JYvYUc5WLnap9QX+jldRCEXkCfLTFqLJPAM7gqNoxtYSJd1+lo51zMJyG6Igsw==" workbookSaltValue="XmMX0Bk7QBtANTms84sWxg==" workbookSpinCount="100000" lockStructure="1"/>
  <bookViews>
    <workbookView xWindow="-110" yWindow="-110" windowWidth="19420" windowHeight="10420" activeTab="1" xr2:uid="{61665FEE-0F84-48AB-8B6C-0F90E6438B01}"/>
  </bookViews>
  <sheets>
    <sheet name="INÍCIO" sheetId="2" r:id="rId1"/>
    <sheet name="CONTABILIZAR AC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1" i="1" l="1"/>
  <c r="C77" i="1"/>
  <c r="C76" i="1"/>
  <c r="C72" i="1"/>
  <c r="C71" i="1"/>
  <c r="C67" i="1"/>
  <c r="C66" i="1"/>
  <c r="C65" i="1"/>
  <c r="C64" i="1"/>
  <c r="C57" i="1"/>
  <c r="C58" i="1"/>
  <c r="C59" i="1"/>
  <c r="C60" i="1"/>
  <c r="C56" i="1"/>
  <c r="C51" i="1"/>
  <c r="C52" i="1"/>
  <c r="C50" i="1"/>
  <c r="C46" i="1"/>
  <c r="C45" i="1"/>
  <c r="C44" i="1"/>
  <c r="C41" i="1"/>
  <c r="C40" i="1"/>
  <c r="C39" i="1"/>
  <c r="C37" i="1"/>
  <c r="C36" i="1"/>
  <c r="C35" i="1"/>
  <c r="C33" i="1"/>
  <c r="C32" i="1"/>
  <c r="C31" i="1"/>
  <c r="C29" i="1"/>
  <c r="C28" i="1"/>
  <c r="C27" i="1"/>
  <c r="C21" i="1"/>
  <c r="C22" i="1"/>
  <c r="C20" i="1"/>
  <c r="C16" i="1"/>
  <c r="C12" i="1"/>
  <c r="C9" i="1"/>
  <c r="C8" i="1"/>
  <c r="C10" i="1"/>
  <c r="C7" i="1"/>
  <c r="C6" i="1"/>
  <c r="C11" i="1"/>
  <c r="C5" i="1"/>
  <c r="C85" i="1" l="1"/>
</calcChain>
</file>

<file path=xl/sharedStrings.xml><?xml version="1.0" encoding="utf-8"?>
<sst xmlns="http://schemas.openxmlformats.org/spreadsheetml/2006/main" count="96" uniqueCount="71">
  <si>
    <t>1. PARTICIPAÇÃO EM EVENTOS DA ÁREA - LIMITADO A 60 PONTOS</t>
  </si>
  <si>
    <t>TIPO</t>
  </si>
  <si>
    <t>QUANT</t>
  </si>
  <si>
    <t>PONTUAÇÃO</t>
  </si>
  <si>
    <t>Jornada acadêmica de formação complementar (20 pontos)</t>
  </si>
  <si>
    <t>Locais (7 pontos a cada evento)</t>
  </si>
  <si>
    <t>Estaduais (15 pontos a cada evento)</t>
  </si>
  <si>
    <t>Evento nacional (15 pontos para cada evento)</t>
  </si>
  <si>
    <t>Evento internacional (20 pontos para cada evento)</t>
  </si>
  <si>
    <t>Organização de eventos (30 pontos para cada organização)</t>
  </si>
  <si>
    <t>Como ministrante de palestras) (20 pontos por palestra)</t>
  </si>
  <si>
    <t>Como ministrante de minicurso (3 pontos por hora)</t>
  </si>
  <si>
    <t>Estágio</t>
  </si>
  <si>
    <t>3. BOLSISTA DE ENSINO, PESQUISA OU EXTENSÃO - 10 PONTOS POR MÊS - sem limitação de pontos</t>
  </si>
  <si>
    <t>Bolsista de ensino</t>
  </si>
  <si>
    <t>Bolsista de extensão</t>
  </si>
  <si>
    <t>Bolsista de pesquisa</t>
  </si>
  <si>
    <t>4.TRABALHOS CIENTÍFICOS PUBLICADOS EM EVENTOS - LIMITADO A 60 PONTOS</t>
  </si>
  <si>
    <t>EVENTOS LOCAIS</t>
  </si>
  <si>
    <t>Resumo simples (2 pontos)</t>
  </si>
  <si>
    <t>Resumo expandido (4 pontos)</t>
  </si>
  <si>
    <t>Trabalho completo publicado em anais de congresso (6 pontos)</t>
  </si>
  <si>
    <t>EVENTOS ESTADUAIS</t>
  </si>
  <si>
    <t>Resumo simples (3 pontos)</t>
  </si>
  <si>
    <t>Resumo expandido (6 pontos)</t>
  </si>
  <si>
    <t>Trabalho completo publicado em anais de congresso (9 pontos)</t>
  </si>
  <si>
    <t>EVENTOS NACIONAIS</t>
  </si>
  <si>
    <t>Resumo simples (4 pontos)</t>
  </si>
  <si>
    <t>Resumo expandido (8 pontos)</t>
  </si>
  <si>
    <t>2. ESTÁGIOS EXTRACURRICULARES - LIMITADO A 12O PONTOS - SENDO 1 PONTO A CADA DUAS HORAS</t>
  </si>
  <si>
    <t>Trabalho completo publicado em anais de congresso (12 pontos)</t>
  </si>
  <si>
    <t>EVENTOS INTERNACIONAIS</t>
  </si>
  <si>
    <t>Resumo simples (5 pontos)</t>
  </si>
  <si>
    <t>Resumo expandido (10 pontos)</t>
  </si>
  <si>
    <t>Trabalho completo publicado em anais de congresso (15 pontos)</t>
  </si>
  <si>
    <t>5. ARTIGOS PUBLICADOS EM PERIÓDICOS - SEM LIMITAÇÃO DE PONTOS</t>
  </si>
  <si>
    <t>Periódico qualis A2, A2 e B1 (60 pontos por artigo)</t>
  </si>
  <si>
    <t>Periódico qualis B2, B3, B4 e B5 (30 pontos por artigo)</t>
  </si>
  <si>
    <t>Periódico qualis C - 10 pontos por artigo</t>
  </si>
  <si>
    <t>Quant horas</t>
  </si>
  <si>
    <t>Quant mês</t>
  </si>
  <si>
    <t>6. ATIVIDADES VOLUNTÁRIAS - 10 PONTOS POR MÊS - SEM LIMITAÇÃO DE PONTOS</t>
  </si>
  <si>
    <t>Monitoria</t>
  </si>
  <si>
    <t>Treinamento voluntário em extensão (ex. NUPEAN, GERFAM, GAIA, etc)</t>
  </si>
  <si>
    <t>Treinamento voluntário em pesquisa</t>
  </si>
  <si>
    <t>QUANT MÊS</t>
  </si>
  <si>
    <t>7. ADMINISTRAÇÃO - 10 PONTOS POR SEMESTRE</t>
  </si>
  <si>
    <t>Membro colegiados superiores (CONSEPE/CONSUN/CONSAD)</t>
  </si>
  <si>
    <t>Membro colegiado do curso</t>
  </si>
  <si>
    <t>Membro colegiado do Instituto</t>
  </si>
  <si>
    <t>Membro comissão permanente</t>
  </si>
  <si>
    <t>Cargos eleitos no Diretório ou Centro acadêmico</t>
  </si>
  <si>
    <t>QUANT SEM</t>
  </si>
  <si>
    <t>8. DISCIPLINAS OPTATIVAS - LIMITADO A 153 PONTOS, SENDO 1 PONTO POR HORA</t>
  </si>
  <si>
    <t>Disciplina de 34 hora</t>
  </si>
  <si>
    <t>Disciplina de 51 horas</t>
  </si>
  <si>
    <t>Disciplina de 68 horas</t>
  </si>
  <si>
    <t>Disciplina de 85 horas</t>
  </si>
  <si>
    <t>QUANT DISC</t>
  </si>
  <si>
    <t>9. CURSOS DE CAPACITAÇÃO COM CERTIFICAÇÃO - LIMITADO A 80 PONTOS</t>
  </si>
  <si>
    <t>Presencial (1 ponto por hora)</t>
  </si>
  <si>
    <t>À distância (1 ponto a cada duas horas)</t>
  </si>
  <si>
    <t>10. ACÕES CURRICULARES INTEGRADAS (ACI) - limitado a 120 pontos</t>
  </si>
  <si>
    <t>Atividades semestrais (60 pontos por semestre)</t>
  </si>
  <si>
    <t>Atividades com carga horária definida (1 pontos por hora)</t>
  </si>
  <si>
    <t>11. ATIVIDADES DESPORTIVAS, CULTURAIS INSTITUCIONAIS OU EQUIVALENTES (10 PONTOS POR SEMESTRE - LIMITAR A 40 PONTOS)</t>
  </si>
  <si>
    <t>Atividade desportiva</t>
  </si>
  <si>
    <t>TOTAL DA PONTUAÇÃO OBTIDA</t>
  </si>
  <si>
    <t>ATIVIDADES COMPLEMENTARES</t>
  </si>
  <si>
    <t>CONTABILIDADE DA PONTUAÇÃO</t>
  </si>
  <si>
    <t>CURSO DE ZOOTENCIA - CAMPUS BELÉM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</si>
</sst>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\-#,###\2\3\9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1" fillId="0" borderId="1" xfId="0" applyFont="1" applyBorder="1" applyAlignment="1" applyProtection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164" fontId="1" fillId="6" borderId="1" xfId="0" applyNumberFormat="1" applyFont="1" applyFill="1" applyBorder="1" applyAlignment="1">
      <alignment horizontal="center"/>
    </xf>
    <xf numFmtId="0" fontId="0" fillId="7" borderId="0" xfId="0" applyFill="1"/>
    <xf numFmtId="0" fontId="2" fillId="7" borderId="0" xfId="0" applyFont="1" applyFill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" fillId="4" borderId="1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left"/>
    </xf>
    <xf numFmtId="0" fontId="1" fillId="5" borderId="3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2" borderId="1" xfId="0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CONTABILIZAR ACs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&#205;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</xdr:colOff>
      <xdr:row>4</xdr:row>
      <xdr:rowOff>165100</xdr:rowOff>
    </xdr:from>
    <xdr:to>
      <xdr:col>5</xdr:col>
      <xdr:colOff>520700</xdr:colOff>
      <xdr:row>8</xdr:row>
      <xdr:rowOff>95250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B2E03F-5F93-4A7D-88FE-7D8E236E6758}"/>
            </a:ext>
          </a:extLst>
        </xdr:cNvPr>
        <xdr:cNvSpPr/>
      </xdr:nvSpPr>
      <xdr:spPr>
        <a:xfrm>
          <a:off x="1295400" y="901700"/>
          <a:ext cx="2273300" cy="666750"/>
        </a:xfrm>
        <a:prstGeom prst="roundRect">
          <a:avLst/>
        </a:prstGeom>
        <a:solidFill>
          <a:schemeClr val="dk1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100" b="1"/>
            <a:t>INICIE</a:t>
          </a:r>
          <a:r>
            <a:rPr lang="pt-BR" sz="1100" b="1" baseline="0"/>
            <a:t> A CONTABILIDADE DAS ACs</a:t>
          </a:r>
          <a:endParaRPr lang="pt-BR" sz="11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12700</xdr:rowOff>
    </xdr:from>
    <xdr:to>
      <xdr:col>0</xdr:col>
      <xdr:colOff>946150</xdr:colOff>
      <xdr:row>86</xdr:row>
      <xdr:rowOff>177800</xdr:rowOff>
    </xdr:to>
    <xdr:sp macro="" textlink="">
      <xdr:nvSpPr>
        <xdr:cNvPr id="2" name="Retângulo: Cantos Arredondado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9800BD1-48E3-435E-8C46-EBE82B194F0A}"/>
            </a:ext>
          </a:extLst>
        </xdr:cNvPr>
        <xdr:cNvSpPr/>
      </xdr:nvSpPr>
      <xdr:spPr>
        <a:xfrm>
          <a:off x="0" y="15989300"/>
          <a:ext cx="946150" cy="3492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pt-BR" sz="1100" b="1"/>
            <a:t>VOLTAR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BE6EE-4428-4DCF-BABF-39779605BB34}">
  <dimension ref="A1:J19"/>
  <sheetViews>
    <sheetView zoomScaleNormal="100" workbookViewId="0">
      <selection activeCell="A4" sqref="A4:H11"/>
    </sheetView>
  </sheetViews>
  <sheetFormatPr defaultColWidth="0" defaultRowHeight="14.5" zeroHeight="1" x14ac:dyDescent="0.35"/>
  <cols>
    <col min="1" max="8" width="8.7265625" customWidth="1"/>
    <col min="9" max="10" width="0" hidden="1" customWidth="1"/>
    <col min="11" max="16384" width="8.7265625" hidden="1"/>
  </cols>
  <sheetData>
    <row r="1" spans="1:8" x14ac:dyDescent="0.35"/>
    <row r="2" spans="1:8" x14ac:dyDescent="0.35">
      <c r="A2" s="14" t="s">
        <v>70</v>
      </c>
      <c r="B2" s="14"/>
      <c r="C2" s="14"/>
      <c r="D2" s="14"/>
      <c r="E2" s="14"/>
      <c r="F2" s="14"/>
      <c r="G2" s="14"/>
      <c r="H2" s="14"/>
    </row>
    <row r="3" spans="1:8" x14ac:dyDescent="0.35">
      <c r="A3" s="14"/>
      <c r="B3" s="14"/>
      <c r="C3" s="14"/>
      <c r="D3" s="14"/>
      <c r="E3" s="14"/>
      <c r="F3" s="14"/>
      <c r="G3" s="14"/>
      <c r="H3" s="14"/>
    </row>
    <row r="4" spans="1:8" x14ac:dyDescent="0.35">
      <c r="A4" s="15"/>
      <c r="B4" s="15"/>
      <c r="C4" s="15"/>
      <c r="D4" s="15"/>
      <c r="E4" s="15"/>
      <c r="F4" s="15"/>
      <c r="G4" s="15"/>
      <c r="H4" s="15"/>
    </row>
    <row r="5" spans="1:8" x14ac:dyDescent="0.35">
      <c r="A5" s="15"/>
      <c r="B5" s="15"/>
      <c r="C5" s="15"/>
      <c r="D5" s="15"/>
      <c r="E5" s="15"/>
      <c r="F5" s="15"/>
      <c r="G5" s="15"/>
      <c r="H5" s="15"/>
    </row>
    <row r="6" spans="1:8" x14ac:dyDescent="0.35">
      <c r="A6" s="15"/>
      <c r="B6" s="15"/>
      <c r="C6" s="15"/>
      <c r="D6" s="15"/>
      <c r="E6" s="15"/>
      <c r="F6" s="15"/>
      <c r="G6" s="15"/>
      <c r="H6" s="15"/>
    </row>
    <row r="7" spans="1:8" x14ac:dyDescent="0.35">
      <c r="A7" s="15"/>
      <c r="B7" s="15"/>
      <c r="C7" s="15"/>
      <c r="D7" s="15"/>
      <c r="E7" s="15"/>
      <c r="F7" s="15"/>
      <c r="G7" s="15"/>
      <c r="H7" s="15"/>
    </row>
    <row r="8" spans="1:8" x14ac:dyDescent="0.35">
      <c r="A8" s="15"/>
      <c r="B8" s="15"/>
      <c r="C8" s="15"/>
      <c r="D8" s="15"/>
      <c r="E8" s="15"/>
      <c r="F8" s="15"/>
      <c r="G8" s="15"/>
      <c r="H8" s="15"/>
    </row>
    <row r="9" spans="1:8" x14ac:dyDescent="0.35">
      <c r="A9" s="15"/>
      <c r="B9" s="15"/>
      <c r="C9" s="15"/>
      <c r="D9" s="15"/>
      <c r="E9" s="15"/>
      <c r="F9" s="15"/>
      <c r="G9" s="15"/>
      <c r="H9" s="15"/>
    </row>
    <row r="10" spans="1:8" x14ac:dyDescent="0.35">
      <c r="A10" s="15"/>
      <c r="B10" s="15"/>
      <c r="C10" s="15"/>
      <c r="D10" s="15"/>
      <c r="E10" s="15"/>
      <c r="F10" s="15"/>
      <c r="G10" s="15"/>
      <c r="H10" s="15"/>
    </row>
    <row r="11" spans="1:8" x14ac:dyDescent="0.35">
      <c r="A11" s="15"/>
      <c r="B11" s="15"/>
      <c r="C11" s="15"/>
      <c r="D11" s="15"/>
      <c r="E11" s="15"/>
      <c r="F11" s="15"/>
      <c r="G11" s="15"/>
      <c r="H11" s="15"/>
    </row>
    <row r="12" spans="1:8" x14ac:dyDescent="0.35">
      <c r="A12" s="12"/>
      <c r="B12" s="12"/>
      <c r="C12" s="12"/>
      <c r="D12" s="12"/>
      <c r="E12" s="12"/>
      <c r="F12" s="12"/>
      <c r="G12" s="12"/>
      <c r="H12" s="12"/>
    </row>
    <row r="13" spans="1:8" x14ac:dyDescent="0.35">
      <c r="A13" s="12"/>
      <c r="B13" s="12"/>
      <c r="C13" s="12"/>
      <c r="D13" s="12"/>
      <c r="E13" s="12"/>
      <c r="F13" s="12"/>
      <c r="G13" s="12"/>
      <c r="H13" s="12"/>
    </row>
    <row r="14" spans="1:8" hidden="1" x14ac:dyDescent="0.35"/>
    <row r="15" spans="1:8" hidden="1" x14ac:dyDescent="0.35"/>
    <row r="16" spans="1:8" hidden="1" x14ac:dyDescent="0.35"/>
    <row r="17" hidden="1" x14ac:dyDescent="0.35"/>
    <row r="18" hidden="1" x14ac:dyDescent="0.35"/>
    <row r="19" hidden="1" x14ac:dyDescent="0.35"/>
  </sheetData>
  <sheetProtection algorithmName="SHA-512" hashValue="PxOm0dDYzlt9bl/VaRPHebeDwmbruUOFfJToq21g0BQ8J+rr/Tl0Hza5TlDIT5gbQZksLxJ+6sRAL4n63cxJfg==" saltValue="911s9qEvxHgLuF/pyVsbpA==" spinCount="100000" sheet="1" objects="1" scenarios="1" selectLockedCells="1"/>
  <mergeCells count="2">
    <mergeCell ref="A2:H3"/>
    <mergeCell ref="A4:H11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78FC2-1FDE-4A92-9DB9-A74B7269C5A4}">
  <dimension ref="A1:XFC94"/>
  <sheetViews>
    <sheetView tabSelected="1" workbookViewId="0">
      <selection activeCell="B9" sqref="B9"/>
    </sheetView>
  </sheetViews>
  <sheetFormatPr defaultColWidth="0" defaultRowHeight="14.5" zeroHeight="1" x14ac:dyDescent="0.35"/>
  <cols>
    <col min="1" max="1" width="60.90625" bestFit="1" customWidth="1"/>
    <col min="2" max="2" width="11.1796875" style="1" bestFit="1" customWidth="1"/>
    <col min="3" max="3" width="15.90625" style="1" customWidth="1"/>
    <col min="4" max="16383" width="8.7265625" hidden="1"/>
    <col min="16384" max="16384" width="6.36328125" hidden="1" customWidth="1"/>
  </cols>
  <sheetData>
    <row r="1" spans="1:3" x14ac:dyDescent="0.35">
      <c r="A1" s="14" t="s">
        <v>68</v>
      </c>
      <c r="B1" s="14"/>
      <c r="C1" s="14"/>
    </row>
    <row r="2" spans="1:3" x14ac:dyDescent="0.35">
      <c r="A2" s="19"/>
      <c r="B2" s="19"/>
      <c r="C2" s="19"/>
    </row>
    <row r="3" spans="1:3" x14ac:dyDescent="0.35">
      <c r="A3" s="22" t="s">
        <v>0</v>
      </c>
      <c r="B3" s="22"/>
      <c r="C3" s="22"/>
    </row>
    <row r="4" spans="1:3" x14ac:dyDescent="0.35">
      <c r="A4" s="3" t="s">
        <v>1</v>
      </c>
      <c r="B4" s="4" t="s">
        <v>2</v>
      </c>
      <c r="C4" s="9" t="s">
        <v>3</v>
      </c>
    </row>
    <row r="5" spans="1:3" x14ac:dyDescent="0.35">
      <c r="A5" s="7" t="s">
        <v>4</v>
      </c>
      <c r="B5" s="10"/>
      <c r="C5" s="8">
        <f>B5*20</f>
        <v>0</v>
      </c>
    </row>
    <row r="6" spans="1:3" x14ac:dyDescent="0.35">
      <c r="A6" s="7" t="s">
        <v>5</v>
      </c>
      <c r="B6" s="10"/>
      <c r="C6" s="8">
        <f>B6*7</f>
        <v>0</v>
      </c>
    </row>
    <row r="7" spans="1:3" x14ac:dyDescent="0.35">
      <c r="A7" s="7" t="s">
        <v>6</v>
      </c>
      <c r="B7" s="10"/>
      <c r="C7" s="8">
        <f>B7*15</f>
        <v>0</v>
      </c>
    </row>
    <row r="8" spans="1:3" x14ac:dyDescent="0.35">
      <c r="A8" s="7" t="s">
        <v>7</v>
      </c>
      <c r="B8" s="10"/>
      <c r="C8" s="8">
        <f>B8*15</f>
        <v>0</v>
      </c>
    </row>
    <row r="9" spans="1:3" x14ac:dyDescent="0.35">
      <c r="A9" s="7" t="s">
        <v>8</v>
      </c>
      <c r="B9" s="10"/>
      <c r="C9" s="8">
        <f>B9*20</f>
        <v>0</v>
      </c>
    </row>
    <row r="10" spans="1:3" x14ac:dyDescent="0.35">
      <c r="A10" s="7" t="s">
        <v>9</v>
      </c>
      <c r="B10" s="10"/>
      <c r="C10" s="8">
        <f>B10*30</f>
        <v>0</v>
      </c>
    </row>
    <row r="11" spans="1:3" x14ac:dyDescent="0.35">
      <c r="A11" s="7" t="s">
        <v>10</v>
      </c>
      <c r="B11" s="10"/>
      <c r="C11" s="8">
        <f t="shared" ref="C11" si="0">B11*20</f>
        <v>0</v>
      </c>
    </row>
    <row r="12" spans="1:3" x14ac:dyDescent="0.35">
      <c r="A12" s="7" t="s">
        <v>11</v>
      </c>
      <c r="B12" s="10"/>
      <c r="C12" s="8">
        <f>B12*3</f>
        <v>0</v>
      </c>
    </row>
    <row r="13" spans="1:3" x14ac:dyDescent="0.35">
      <c r="A13" s="7"/>
      <c r="B13" s="10"/>
      <c r="C13" s="8"/>
    </row>
    <row r="14" spans="1:3" x14ac:dyDescent="0.35">
      <c r="A14" s="22" t="s">
        <v>29</v>
      </c>
      <c r="B14" s="22"/>
      <c r="C14" s="22"/>
    </row>
    <row r="15" spans="1:3" x14ac:dyDescent="0.35">
      <c r="A15" s="5" t="s">
        <v>1</v>
      </c>
      <c r="B15" s="6" t="s">
        <v>39</v>
      </c>
      <c r="C15" s="6" t="s">
        <v>3</v>
      </c>
    </row>
    <row r="16" spans="1:3" x14ac:dyDescent="0.35">
      <c r="A16" s="7" t="s">
        <v>12</v>
      </c>
      <c r="B16" s="10"/>
      <c r="C16" s="8">
        <f>(B16/2)</f>
        <v>0</v>
      </c>
    </row>
    <row r="17" spans="1:3" x14ac:dyDescent="0.35">
      <c r="A17" s="7"/>
      <c r="B17" s="10"/>
      <c r="C17" s="8"/>
    </row>
    <row r="18" spans="1:3" x14ac:dyDescent="0.35">
      <c r="A18" s="22" t="s">
        <v>13</v>
      </c>
      <c r="B18" s="22"/>
      <c r="C18" s="22"/>
    </row>
    <row r="19" spans="1:3" x14ac:dyDescent="0.35">
      <c r="A19" s="5" t="s">
        <v>1</v>
      </c>
      <c r="B19" s="6" t="s">
        <v>40</v>
      </c>
      <c r="C19" s="6" t="s">
        <v>3</v>
      </c>
    </row>
    <row r="20" spans="1:3" x14ac:dyDescent="0.35">
      <c r="A20" s="7" t="s">
        <v>14</v>
      </c>
      <c r="B20" s="10"/>
      <c r="C20" s="8">
        <f>B20*10</f>
        <v>0</v>
      </c>
    </row>
    <row r="21" spans="1:3" x14ac:dyDescent="0.35">
      <c r="A21" s="7" t="s">
        <v>15</v>
      </c>
      <c r="B21" s="10"/>
      <c r="C21" s="8">
        <f t="shared" ref="C21:C22" si="1">B21*10</f>
        <v>0</v>
      </c>
    </row>
    <row r="22" spans="1:3" x14ac:dyDescent="0.35">
      <c r="A22" s="7" t="s">
        <v>16</v>
      </c>
      <c r="B22" s="10"/>
      <c r="C22" s="8">
        <f t="shared" si="1"/>
        <v>0</v>
      </c>
    </row>
    <row r="23" spans="1:3" x14ac:dyDescent="0.35">
      <c r="A23" s="7"/>
      <c r="B23" s="10"/>
      <c r="C23" s="8"/>
    </row>
    <row r="24" spans="1:3" x14ac:dyDescent="0.35">
      <c r="A24" s="23" t="s">
        <v>17</v>
      </c>
      <c r="B24" s="23"/>
      <c r="C24" s="23"/>
    </row>
    <row r="25" spans="1:3" x14ac:dyDescent="0.35">
      <c r="A25" s="5" t="s">
        <v>1</v>
      </c>
      <c r="B25" s="6" t="s">
        <v>2</v>
      </c>
      <c r="C25" s="6" t="s">
        <v>3</v>
      </c>
    </row>
    <row r="26" spans="1:3" x14ac:dyDescent="0.35">
      <c r="A26" s="16" t="s">
        <v>18</v>
      </c>
      <c r="B26" s="16"/>
      <c r="C26" s="16"/>
    </row>
    <row r="27" spans="1:3" x14ac:dyDescent="0.35">
      <c r="A27" s="7" t="s">
        <v>19</v>
      </c>
      <c r="B27" s="10"/>
      <c r="C27" s="8">
        <f>B27*2</f>
        <v>0</v>
      </c>
    </row>
    <row r="28" spans="1:3" x14ac:dyDescent="0.35">
      <c r="A28" s="7" t="s">
        <v>20</v>
      </c>
      <c r="B28" s="10"/>
      <c r="C28" s="8">
        <f>B28*4</f>
        <v>0</v>
      </c>
    </row>
    <row r="29" spans="1:3" x14ac:dyDescent="0.35">
      <c r="A29" s="7" t="s">
        <v>21</v>
      </c>
      <c r="B29" s="10"/>
      <c r="C29" s="8">
        <f>B29*6</f>
        <v>0</v>
      </c>
    </row>
    <row r="30" spans="1:3" x14ac:dyDescent="0.35">
      <c r="A30" s="16" t="s">
        <v>22</v>
      </c>
      <c r="B30" s="16"/>
      <c r="C30" s="16"/>
    </row>
    <row r="31" spans="1:3" x14ac:dyDescent="0.35">
      <c r="A31" s="7" t="s">
        <v>23</v>
      </c>
      <c r="B31" s="10"/>
      <c r="C31" s="8">
        <f>B31*3</f>
        <v>0</v>
      </c>
    </row>
    <row r="32" spans="1:3" x14ac:dyDescent="0.35">
      <c r="A32" s="7" t="s">
        <v>24</v>
      </c>
      <c r="B32" s="10"/>
      <c r="C32" s="8">
        <f>B32*6</f>
        <v>0</v>
      </c>
    </row>
    <row r="33" spans="1:3" x14ac:dyDescent="0.35">
      <c r="A33" s="7" t="s">
        <v>25</v>
      </c>
      <c r="B33" s="10"/>
      <c r="C33" s="8">
        <f>B33*9</f>
        <v>0</v>
      </c>
    </row>
    <row r="34" spans="1:3" x14ac:dyDescent="0.35">
      <c r="A34" s="16" t="s">
        <v>26</v>
      </c>
      <c r="B34" s="16"/>
      <c r="C34" s="16"/>
    </row>
    <row r="35" spans="1:3" x14ac:dyDescent="0.35">
      <c r="A35" s="7" t="s">
        <v>27</v>
      </c>
      <c r="B35" s="10"/>
      <c r="C35" s="8">
        <f>B35*4</f>
        <v>0</v>
      </c>
    </row>
    <row r="36" spans="1:3" x14ac:dyDescent="0.35">
      <c r="A36" s="7" t="s">
        <v>28</v>
      </c>
      <c r="B36" s="10"/>
      <c r="C36" s="8">
        <f>B36*8</f>
        <v>0</v>
      </c>
    </row>
    <row r="37" spans="1:3" x14ac:dyDescent="0.35">
      <c r="A37" s="7" t="s">
        <v>30</v>
      </c>
      <c r="B37" s="10"/>
      <c r="C37" s="8">
        <f>B37*12</f>
        <v>0</v>
      </c>
    </row>
    <row r="38" spans="1:3" x14ac:dyDescent="0.35">
      <c r="A38" s="16" t="s">
        <v>31</v>
      </c>
      <c r="B38" s="16"/>
      <c r="C38" s="16"/>
    </row>
    <row r="39" spans="1:3" x14ac:dyDescent="0.35">
      <c r="A39" s="7" t="s">
        <v>32</v>
      </c>
      <c r="B39" s="10"/>
      <c r="C39" s="8">
        <f>B39*5</f>
        <v>0</v>
      </c>
    </row>
    <row r="40" spans="1:3" x14ac:dyDescent="0.35">
      <c r="A40" s="7" t="s">
        <v>33</v>
      </c>
      <c r="B40" s="10"/>
      <c r="C40" s="8">
        <f>B40*10</f>
        <v>0</v>
      </c>
    </row>
    <row r="41" spans="1:3" x14ac:dyDescent="0.35">
      <c r="A41" s="7" t="s">
        <v>34</v>
      </c>
      <c r="B41" s="10"/>
      <c r="C41" s="8">
        <f>B41*15</f>
        <v>0</v>
      </c>
    </row>
    <row r="42" spans="1:3" x14ac:dyDescent="0.35">
      <c r="A42" s="23" t="s">
        <v>35</v>
      </c>
      <c r="B42" s="23"/>
      <c r="C42" s="23"/>
    </row>
    <row r="43" spans="1:3" s="2" customFormat="1" x14ac:dyDescent="0.35">
      <c r="A43" s="5" t="s">
        <v>1</v>
      </c>
      <c r="B43" s="6" t="s">
        <v>2</v>
      </c>
      <c r="C43" s="6" t="s">
        <v>3</v>
      </c>
    </row>
    <row r="44" spans="1:3" x14ac:dyDescent="0.35">
      <c r="A44" s="7" t="s">
        <v>36</v>
      </c>
      <c r="B44" s="10"/>
      <c r="C44" s="8">
        <f>B44*60</f>
        <v>0</v>
      </c>
    </row>
    <row r="45" spans="1:3" x14ac:dyDescent="0.35">
      <c r="A45" s="7" t="s">
        <v>37</v>
      </c>
      <c r="B45" s="10"/>
      <c r="C45" s="8">
        <f>B45*30</f>
        <v>0</v>
      </c>
    </row>
    <row r="46" spans="1:3" x14ac:dyDescent="0.35">
      <c r="A46" s="7" t="s">
        <v>38</v>
      </c>
      <c r="B46" s="10"/>
      <c r="C46" s="8">
        <f>B46*10</f>
        <v>0</v>
      </c>
    </row>
    <row r="47" spans="1:3" x14ac:dyDescent="0.35">
      <c r="A47" s="7"/>
      <c r="B47" s="10"/>
      <c r="C47" s="8"/>
    </row>
    <row r="48" spans="1:3" x14ac:dyDescent="0.35">
      <c r="A48" s="23" t="s">
        <v>41</v>
      </c>
      <c r="B48" s="23"/>
      <c r="C48" s="23"/>
    </row>
    <row r="49" spans="1:3" x14ac:dyDescent="0.35">
      <c r="A49" s="5" t="s">
        <v>1</v>
      </c>
      <c r="B49" s="6" t="s">
        <v>45</v>
      </c>
      <c r="C49" s="6" t="s">
        <v>3</v>
      </c>
    </row>
    <row r="50" spans="1:3" x14ac:dyDescent="0.35">
      <c r="A50" s="7" t="s">
        <v>42</v>
      </c>
      <c r="B50" s="10"/>
      <c r="C50" s="8">
        <f>B50*10</f>
        <v>0</v>
      </c>
    </row>
    <row r="51" spans="1:3" x14ac:dyDescent="0.35">
      <c r="A51" s="7" t="s">
        <v>43</v>
      </c>
      <c r="B51" s="10"/>
      <c r="C51" s="8">
        <f t="shared" ref="C51:C52" si="2">B51*10</f>
        <v>0</v>
      </c>
    </row>
    <row r="52" spans="1:3" x14ac:dyDescent="0.35">
      <c r="A52" s="7" t="s">
        <v>44</v>
      </c>
      <c r="B52" s="10"/>
      <c r="C52" s="8">
        <f t="shared" si="2"/>
        <v>0</v>
      </c>
    </row>
    <row r="53" spans="1:3" x14ac:dyDescent="0.35">
      <c r="A53" s="7"/>
      <c r="B53" s="10"/>
      <c r="C53" s="8"/>
    </row>
    <row r="54" spans="1:3" x14ac:dyDescent="0.35">
      <c r="A54" s="23" t="s">
        <v>46</v>
      </c>
      <c r="B54" s="23"/>
      <c r="C54" s="23"/>
    </row>
    <row r="55" spans="1:3" x14ac:dyDescent="0.35">
      <c r="A55" s="5" t="s">
        <v>1</v>
      </c>
      <c r="B55" s="6" t="s">
        <v>52</v>
      </c>
      <c r="C55" s="6" t="s">
        <v>3</v>
      </c>
    </row>
    <row r="56" spans="1:3" x14ac:dyDescent="0.35">
      <c r="A56" s="7" t="s">
        <v>47</v>
      </c>
      <c r="B56" s="10"/>
      <c r="C56" s="8">
        <f>B56*10</f>
        <v>0</v>
      </c>
    </row>
    <row r="57" spans="1:3" x14ac:dyDescent="0.35">
      <c r="A57" s="7" t="s">
        <v>48</v>
      </c>
      <c r="B57" s="10"/>
      <c r="C57" s="8">
        <f t="shared" ref="C57:C60" si="3">B57*10</f>
        <v>0</v>
      </c>
    </row>
    <row r="58" spans="1:3" x14ac:dyDescent="0.35">
      <c r="A58" s="7" t="s">
        <v>49</v>
      </c>
      <c r="B58" s="10"/>
      <c r="C58" s="8">
        <f t="shared" si="3"/>
        <v>0</v>
      </c>
    </row>
    <row r="59" spans="1:3" x14ac:dyDescent="0.35">
      <c r="A59" s="7" t="s">
        <v>50</v>
      </c>
      <c r="B59" s="10"/>
      <c r="C59" s="8">
        <f t="shared" si="3"/>
        <v>0</v>
      </c>
    </row>
    <row r="60" spans="1:3" x14ac:dyDescent="0.35">
      <c r="A60" s="7" t="s">
        <v>51</v>
      </c>
      <c r="B60" s="10"/>
      <c r="C60" s="8">
        <f t="shared" si="3"/>
        <v>0</v>
      </c>
    </row>
    <row r="61" spans="1:3" x14ac:dyDescent="0.35">
      <c r="A61" s="7"/>
      <c r="B61" s="10"/>
      <c r="C61" s="8"/>
    </row>
    <row r="62" spans="1:3" x14ac:dyDescent="0.35">
      <c r="A62" s="23" t="s">
        <v>53</v>
      </c>
      <c r="B62" s="23"/>
      <c r="C62" s="23"/>
    </row>
    <row r="63" spans="1:3" s="2" customFormat="1" x14ac:dyDescent="0.35">
      <c r="A63" s="5" t="s">
        <v>1</v>
      </c>
      <c r="B63" s="6" t="s">
        <v>58</v>
      </c>
      <c r="C63" s="6" t="s">
        <v>3</v>
      </c>
    </row>
    <row r="64" spans="1:3" x14ac:dyDescent="0.35">
      <c r="A64" s="7" t="s">
        <v>54</v>
      </c>
      <c r="B64" s="10"/>
      <c r="C64" s="8">
        <f>B64*34</f>
        <v>0</v>
      </c>
    </row>
    <row r="65" spans="1:3" x14ac:dyDescent="0.35">
      <c r="A65" s="7" t="s">
        <v>55</v>
      </c>
      <c r="B65" s="10"/>
      <c r="C65" s="8">
        <f>B65*51</f>
        <v>0</v>
      </c>
    </row>
    <row r="66" spans="1:3" x14ac:dyDescent="0.35">
      <c r="A66" s="7" t="s">
        <v>56</v>
      </c>
      <c r="B66" s="10"/>
      <c r="C66" s="8">
        <f>B66*68</f>
        <v>0</v>
      </c>
    </row>
    <row r="67" spans="1:3" x14ac:dyDescent="0.35">
      <c r="A67" s="7" t="s">
        <v>57</v>
      </c>
      <c r="B67" s="10"/>
      <c r="C67" s="8">
        <f>B67*85</f>
        <v>0</v>
      </c>
    </row>
    <row r="68" spans="1:3" x14ac:dyDescent="0.35">
      <c r="A68" s="7"/>
      <c r="B68" s="10"/>
      <c r="C68" s="8"/>
    </row>
    <row r="69" spans="1:3" x14ac:dyDescent="0.35">
      <c r="A69" s="23" t="s">
        <v>59</v>
      </c>
      <c r="B69" s="23"/>
      <c r="C69" s="23"/>
    </row>
    <row r="70" spans="1:3" x14ac:dyDescent="0.35">
      <c r="A70" s="5" t="s">
        <v>1</v>
      </c>
      <c r="B70" s="6" t="s">
        <v>58</v>
      </c>
      <c r="C70" s="6" t="s">
        <v>3</v>
      </c>
    </row>
    <row r="71" spans="1:3" x14ac:dyDescent="0.35">
      <c r="A71" s="7" t="s">
        <v>60</v>
      </c>
      <c r="B71" s="10"/>
      <c r="C71" s="8">
        <f>B71*1</f>
        <v>0</v>
      </c>
    </row>
    <row r="72" spans="1:3" x14ac:dyDescent="0.35">
      <c r="A72" s="7" t="s">
        <v>61</v>
      </c>
      <c r="B72" s="10"/>
      <c r="C72" s="8">
        <f>B72/2</f>
        <v>0</v>
      </c>
    </row>
    <row r="73" spans="1:3" x14ac:dyDescent="0.35">
      <c r="A73" s="7"/>
      <c r="B73" s="10"/>
      <c r="C73" s="8"/>
    </row>
    <row r="74" spans="1:3" x14ac:dyDescent="0.35">
      <c r="A74" s="23" t="s">
        <v>62</v>
      </c>
      <c r="B74" s="23"/>
      <c r="C74" s="23"/>
    </row>
    <row r="75" spans="1:3" x14ac:dyDescent="0.35">
      <c r="A75" s="5" t="s">
        <v>1</v>
      </c>
      <c r="B75" s="6" t="s">
        <v>2</v>
      </c>
      <c r="C75" s="6" t="s">
        <v>3</v>
      </c>
    </row>
    <row r="76" spans="1:3" x14ac:dyDescent="0.35">
      <c r="A76" s="7" t="s">
        <v>63</v>
      </c>
      <c r="B76" s="10"/>
      <c r="C76" s="8">
        <f>B76*60</f>
        <v>0</v>
      </c>
    </row>
    <row r="77" spans="1:3" x14ac:dyDescent="0.35">
      <c r="A77" s="7" t="s">
        <v>64</v>
      </c>
      <c r="B77" s="10"/>
      <c r="C77" s="8">
        <f>B77*1</f>
        <v>0</v>
      </c>
    </row>
    <row r="78" spans="1:3" x14ac:dyDescent="0.35">
      <c r="A78" s="7"/>
      <c r="B78" s="10"/>
      <c r="C78" s="8"/>
    </row>
    <row r="79" spans="1:3" ht="40" customHeight="1" x14ac:dyDescent="0.35">
      <c r="A79" s="24" t="s">
        <v>65</v>
      </c>
      <c r="B79" s="24"/>
      <c r="C79" s="24"/>
    </row>
    <row r="80" spans="1:3" x14ac:dyDescent="0.35">
      <c r="A80" s="5" t="s">
        <v>1</v>
      </c>
      <c r="B80" s="6" t="s">
        <v>2</v>
      </c>
      <c r="C80" s="6" t="s">
        <v>3</v>
      </c>
    </row>
    <row r="81" spans="1:3" x14ac:dyDescent="0.35">
      <c r="A81" s="7" t="s">
        <v>66</v>
      </c>
      <c r="B81" s="10"/>
      <c r="C81" s="8">
        <f>B81*10</f>
        <v>0</v>
      </c>
    </row>
    <row r="82" spans="1:3" x14ac:dyDescent="0.35">
      <c r="A82" s="7"/>
      <c r="B82" s="10"/>
      <c r="C82" s="8"/>
    </row>
    <row r="83" spans="1:3" s="14" customFormat="1" x14ac:dyDescent="0.35">
      <c r="A83" s="14" t="s">
        <v>69</v>
      </c>
    </row>
    <row r="84" spans="1:3" s="14" customFormat="1" x14ac:dyDescent="0.35"/>
    <row r="85" spans="1:3" s="13" customFormat="1" x14ac:dyDescent="0.35">
      <c r="A85" s="17" t="s">
        <v>67</v>
      </c>
      <c r="B85" s="18"/>
      <c r="C85" s="11">
        <f>C5+C6+C7+C8+C9+C10+C11+C12+C16+C20+C21+C22+C27+C28+C29+C31+C32+C33+C35+C36+C37+C39+C40+C41+C44+C45+C46+C50+C51+C52+C56+C57+C58+C59+C60+C64+C65+C66+C67+C71+C72+C76+C77+C81</f>
        <v>0</v>
      </c>
    </row>
    <row r="86" spans="1:3" s="13" customFormat="1" x14ac:dyDescent="0.35">
      <c r="A86" s="20"/>
      <c r="B86" s="20"/>
      <c r="C86" s="20"/>
    </row>
    <row r="87" spans="1:3" x14ac:dyDescent="0.35">
      <c r="A87" s="21"/>
      <c r="B87" s="21"/>
      <c r="C87" s="21"/>
    </row>
    <row r="88" spans="1:3" hidden="1" x14ac:dyDescent="0.35"/>
    <row r="89" spans="1:3" hidden="1" x14ac:dyDescent="0.35"/>
    <row r="90" spans="1:3" hidden="1" x14ac:dyDescent="0.35"/>
    <row r="91" spans="1:3" hidden="1" x14ac:dyDescent="0.35"/>
    <row r="92" spans="1:3" hidden="1" x14ac:dyDescent="0.35"/>
    <row r="93" spans="1:3" hidden="1" x14ac:dyDescent="0.35"/>
    <row r="94" spans="1:3" hidden="1" x14ac:dyDescent="0.35"/>
  </sheetData>
  <sheetProtection algorithmName="SHA-512" hashValue="OjQV762WGWz17purPK0cTOcQ/WIYrB5EqDMbg3ZwjSw99bbErIyuJ9Vn8aO5PWNRuIb7YvVe8VXa2jIuOtsaWA==" saltValue="QXhs/ui3a28ccRLXAKWrgQ==" spinCount="100000" sheet="1" objects="1" scenarios="1" selectLockedCells="1"/>
  <mergeCells count="19">
    <mergeCell ref="A48:C48"/>
    <mergeCell ref="A54:C54"/>
    <mergeCell ref="A62:C62"/>
    <mergeCell ref="A30:C30"/>
    <mergeCell ref="A85:B85"/>
    <mergeCell ref="A1:C2"/>
    <mergeCell ref="A83:XFD84"/>
    <mergeCell ref="A86:C87"/>
    <mergeCell ref="A3:C3"/>
    <mergeCell ref="A14:C14"/>
    <mergeCell ref="A18:C18"/>
    <mergeCell ref="A24:C24"/>
    <mergeCell ref="A26:C26"/>
    <mergeCell ref="A69:C69"/>
    <mergeCell ref="A74:C74"/>
    <mergeCell ref="A79:C79"/>
    <mergeCell ref="A34:C34"/>
    <mergeCell ref="A38:C38"/>
    <mergeCell ref="A42:C4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INÍCIO</vt:lpstr>
      <vt:lpstr>CONTABILIZAR ACs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Kedson Raul Lima</dc:creator>
  <cp:lastModifiedBy>Kedson Raul Lima</cp:lastModifiedBy>
  <cp:lastPrinted>2019-08-19T02:50:55Z</cp:lastPrinted>
  <dcterms:created xsi:type="dcterms:W3CDTF">2019-08-05T13:17:17Z</dcterms:created>
  <dcterms:modified xsi:type="dcterms:W3CDTF">2019-08-19T02:52:07Z</dcterms:modified>
</cp:coreProperties>
</file>